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fit tr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;-"/>
    <numFmt numFmtId="165" formatCode="0.0%;(0.0%);-"/>
    <numFmt numFmtId="166" formatCode="$#,##0.0;($#,##0.0);-"/>
    <numFmt numFmtId="167" formatCode="$#,##0;($#,##0);-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717684"/>
      <sz val="9"/>
    </font>
    <font>
      <name val="Arial"/>
      <b val="1"/>
      <sz val="11"/>
    </font>
    <font>
      <name val="Arial"/>
      <sz val="10"/>
    </font>
    <font>
      <name val="Arial"/>
      <color rgb="000000FF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FFFF00"/>
      </patternFill>
    </fill>
  </fills>
  <borders count="2">
    <border>
      <left/>
      <right/>
      <top/>
      <bottom/>
      <diagonal/>
    </border>
    <border>
      <top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6" fontId="5" fillId="2" borderId="0" pivotButton="0" quotePrefix="0" xfId="0"/>
    <xf numFmtId="166" fontId="4" fillId="0" borderId="0" pivotButton="0" quotePrefix="0" xfId="0"/>
    <xf numFmtId="167" fontId="5" fillId="2" borderId="0" pivotButton="0" quotePrefix="0" xfId="0"/>
    <xf numFmtId="167" fontId="4" fillId="0" borderId="0" pivotButton="0" quotePrefix="0" xfId="0"/>
    <xf numFmtId="167" fontId="6" fillId="0" borderId="0" pivotButton="0" quotePrefix="0" xfId="0"/>
    <xf numFmtId="165" fontId="6" fillId="0" borderId="0" pivotButton="0" quotePrefix="0" xfId="0"/>
    <xf numFmtId="167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selection activeCell="A1" sqref="A1"/>
    </sheetView>
  </sheetViews>
  <sheetFormatPr baseColWidth="8" defaultRowHeight="15"/>
  <cols>
    <col width="38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Profitability case model</t>
        </is>
      </c>
    </row>
    <row r="2">
      <c r="A2" s="2" t="inlineStr">
        <is>
          <t>Isolate the driver: which line explains the profit fall? Change only inputs (blue).</t>
        </is>
      </c>
    </row>
    <row r="4">
      <c r="A4" s="3" t="inlineStr">
        <is>
          <t>Driver tree</t>
        </is>
      </c>
    </row>
    <row r="5">
      <c r="B5" s="3" t="inlineStr">
        <is>
          <t>Last year</t>
        </is>
      </c>
      <c r="C5" s="3" t="inlineStr">
        <is>
          <t>This year</t>
        </is>
      </c>
      <c r="D5" s="3" t="inlineStr">
        <is>
          <t>Change</t>
        </is>
      </c>
      <c r="E5" s="3" t="inlineStr">
        <is>
          <t>% change</t>
        </is>
      </c>
    </row>
    <row r="6">
      <c r="A6" s="4" t="inlineStr">
        <is>
          <t>Units sold (000s)</t>
        </is>
      </c>
      <c r="B6" s="5" t="n">
        <v>4200</v>
      </c>
      <c r="C6" s="5" t="n">
        <v>3990</v>
      </c>
      <c r="D6" s="6">
        <f>C6-B6</f>
        <v/>
      </c>
      <c r="E6" s="7">
        <f>IF(B6=0,0,C6/B6-1)</f>
        <v/>
      </c>
    </row>
    <row r="7">
      <c r="A7" s="4" t="inlineStr">
        <is>
          <t>Price per unit ($)</t>
        </is>
      </c>
      <c r="B7" s="8" t="n">
        <v>68</v>
      </c>
      <c r="C7" s="8" t="n">
        <v>66</v>
      </c>
      <c r="D7" s="9">
        <f>C7-B7</f>
        <v/>
      </c>
      <c r="E7" s="7">
        <f>IF(B7=0,0,C7/B7-1)</f>
        <v/>
      </c>
    </row>
    <row r="8">
      <c r="A8" s="4" t="inlineStr">
        <is>
          <t>Variable cost per unit ($)</t>
        </is>
      </c>
      <c r="B8" s="8" t="n">
        <v>41</v>
      </c>
      <c r="C8" s="8" t="n">
        <v>43</v>
      </c>
      <c r="D8" s="9">
        <f>C8-B8</f>
        <v/>
      </c>
      <c r="E8" s="7">
        <f>IF(B8=0,0,C8/B8-1)</f>
        <v/>
      </c>
    </row>
    <row r="9">
      <c r="A9" s="4" t="inlineStr">
        <is>
          <t>Fixed costs ($000s)</t>
        </is>
      </c>
      <c r="B9" s="10" t="n">
        <v>62000</v>
      </c>
      <c r="C9" s="10" t="n">
        <v>64500</v>
      </c>
      <c r="D9" s="11">
        <f>C9-B9</f>
        <v/>
      </c>
      <c r="E9" s="7">
        <f>IF(B9=0,0,C9/B9-1)</f>
        <v/>
      </c>
    </row>
    <row r="10">
      <c r="A10" s="4" t="inlineStr">
        <is>
          <t>Revenue ($000s)</t>
        </is>
      </c>
      <c r="B10" s="11">
        <f>B6*B7</f>
        <v/>
      </c>
      <c r="C10" s="11">
        <f>C6*C7</f>
        <v/>
      </c>
      <c r="D10" s="11">
        <f>C10-B10</f>
        <v/>
      </c>
      <c r="E10" s="7">
        <f>IF(B10=0,0,C10/B10-1)</f>
        <v/>
      </c>
    </row>
    <row r="11">
      <c r="A11" s="4" t="inlineStr">
        <is>
          <t>Variable costs ($000s)</t>
        </is>
      </c>
      <c r="B11" s="11">
        <f>B6*B8</f>
        <v/>
      </c>
      <c r="C11" s="11">
        <f>C6*C8</f>
        <v/>
      </c>
      <c r="D11" s="11">
        <f>C11-B11</f>
        <v/>
      </c>
      <c r="E11" s="7">
        <f>IF(B11=0,0,C11/B11-1)</f>
        <v/>
      </c>
    </row>
    <row r="12">
      <c r="A12" s="4" t="inlineStr">
        <is>
          <t>Contribution ($000s)</t>
        </is>
      </c>
      <c r="B12" s="11">
        <f>B10-B11</f>
        <v/>
      </c>
      <c r="C12" s="11">
        <f>C10-C11</f>
        <v/>
      </c>
      <c r="D12" s="11">
        <f>C12-B12</f>
        <v/>
      </c>
      <c r="E12" s="7">
        <f>IF(B12=0,0,C12/B12-1)</f>
        <v/>
      </c>
    </row>
    <row r="13">
      <c r="A13" s="4" t="inlineStr">
        <is>
          <t>Contribution margin per unit ($)</t>
        </is>
      </c>
      <c r="B13" s="9">
        <f>B7-B8</f>
        <v/>
      </c>
      <c r="C13" s="9">
        <f>C7-C8</f>
        <v/>
      </c>
      <c r="D13" s="9">
        <f>C13-B13</f>
        <v/>
      </c>
      <c r="E13" s="7">
        <f>IF(B13=0,0,C13/B13-1)</f>
        <v/>
      </c>
    </row>
    <row r="14">
      <c r="A14" s="3" t="inlineStr">
        <is>
          <t>Operating profit ($000s)</t>
        </is>
      </c>
      <c r="B14" s="12">
        <f>B12-B9</f>
        <v/>
      </c>
      <c r="C14" s="12">
        <f>C12-C9</f>
        <v/>
      </c>
      <c r="D14" s="11">
        <f>C14-B14</f>
        <v/>
      </c>
      <c r="E14" s="7">
        <f>IF(B14=0,0,C14/B14-1)</f>
        <v/>
      </c>
    </row>
    <row r="15">
      <c r="A15" s="3" t="inlineStr">
        <is>
          <t>Operating margin</t>
        </is>
      </c>
      <c r="B15" s="13">
        <f>B14/B10</f>
        <v/>
      </c>
      <c r="C15" s="13">
        <f>C14/C10</f>
        <v/>
      </c>
      <c r="D15" s="7">
        <f>C15-B15</f>
        <v/>
      </c>
      <c r="E15" s="7">
        <f>IF(B15=0,0,C15/B15-1)</f>
        <v/>
      </c>
    </row>
    <row r="16">
      <c r="A16" s="4" t="inlineStr">
        <is>
          <t>Breakeven units (000s)</t>
        </is>
      </c>
      <c r="B16" s="6">
        <f>B9/B13</f>
        <v/>
      </c>
      <c r="C16" s="6">
        <f>C9/C13</f>
        <v/>
      </c>
      <c r="D16" s="6">
        <f>C16-B16</f>
        <v/>
      </c>
      <c r="E16" s="7">
        <f>IF(B16=0,0,C16/B16-1)</f>
        <v/>
      </c>
    </row>
    <row r="19">
      <c r="A19" s="3" t="inlineStr">
        <is>
          <t>Profit bridge — how much of the swing each driver explains ($000s)</t>
        </is>
      </c>
    </row>
    <row r="20">
      <c r="A20" s="4" t="inlineStr">
        <is>
          <t>Volume effect</t>
        </is>
      </c>
      <c r="B20" s="11">
        <f>(C6-B6)*B13</f>
        <v/>
      </c>
      <c r="C20" s="7">
        <f>IF($B$25=0,0,B20/$B$25)</f>
        <v/>
      </c>
    </row>
    <row r="21">
      <c r="A21" s="4" t="inlineStr">
        <is>
          <t>Price effect</t>
        </is>
      </c>
      <c r="B21" s="11">
        <f>(C7-B7)*C6</f>
        <v/>
      </c>
      <c r="C21" s="7">
        <f>IF($B$25=0,0,B21/$B$25)</f>
        <v/>
      </c>
    </row>
    <row r="22">
      <c r="A22" s="4" t="inlineStr">
        <is>
          <t>Variable cost effect</t>
        </is>
      </c>
      <c r="B22" s="11">
        <f>-(C8-B8)*C6</f>
        <v/>
      </c>
      <c r="C22" s="7">
        <f>IF($B$25=0,0,B22/$B$25)</f>
        <v/>
      </c>
    </row>
    <row r="23">
      <c r="A23" s="4" t="inlineStr">
        <is>
          <t>Fixed cost effect</t>
        </is>
      </c>
      <c r="B23" s="11">
        <f>-(C9-B9)</f>
        <v/>
      </c>
      <c r="C23" s="7">
        <f>IF($B$25=0,0,B23/$B$25)</f>
        <v/>
      </c>
    </row>
    <row r="25">
      <c r="A25" s="3" t="inlineStr">
        <is>
          <t>Total change in operating profit</t>
        </is>
      </c>
      <c r="B25" s="14">
        <f>SUM(B20:B23)</f>
        <v/>
      </c>
    </row>
    <row r="26">
      <c r="A26" s="4" t="inlineStr">
        <is>
          <t>Check vs. tree (should be zero)</t>
        </is>
      </c>
      <c r="B26" s="11">
        <f>B25-D14</f>
        <v/>
      </c>
    </row>
    <row r="28">
      <c r="A28" s="2" t="inlineStr">
        <is>
          <t>Read the bridge largest-to-smallest and say the driver out loud before touching anything else.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2026-08-27T10:42:08Z</dcterms:created>
  <dcterms:modified xmlns:dcterms="http://purl.org/dc/terms/" xmlns:xsi="http://www.w3.org/2001/XMLSchema-instance" xsi:type="dcterms:W3CDTF">2026-08-27T10:42:08Z</dcterms:modified>
</cp:coreProperties>
</file>