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B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$#,##0;($#,##0);-"/>
    <numFmt numFmtId="165" formatCode="0.0x"/>
    <numFmt numFmtId="166" formatCode="0.0%;(0.0%);-"/>
    <numFmt numFmtId="167" formatCode="#,##0;(#,##0);-"/>
  </numFmts>
  <fonts count="7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color rgb="00717684"/>
      <sz val="9"/>
    </font>
    <font>
      <name val="Arial"/>
      <b val="1"/>
      <sz val="11"/>
    </font>
    <font>
      <name val="Arial"/>
      <sz val="10"/>
    </font>
    <font>
      <name val="Arial"/>
      <color rgb="000000FF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FFFF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164" fontId="5" fillId="2" borderId="0" pivotButton="0" quotePrefix="0" xfId="0"/>
    <xf numFmtId="165" fontId="5" fillId="2" borderId="0" pivotButton="0" quotePrefix="0" xfId="0"/>
    <xf numFmtId="166" fontId="5" fillId="2" borderId="0" pivotButton="0" quotePrefix="0" xfId="0"/>
    <xf numFmtId="167" fontId="5" fillId="2" borderId="0" pivotButton="0" quotePrefix="0" xfId="0"/>
    <xf numFmtId="164" fontId="4" fillId="0" borderId="0" pivotButton="0" quotePrefix="0" xfId="0"/>
    <xf numFmtId="164" fontId="6" fillId="0" borderId="0" pivotButton="0" quotePrefix="0" xfId="0"/>
    <xf numFmtId="0" fontId="3" fillId="0" borderId="0" applyAlignment="1" pivotButton="0" quotePrefix="0" xfId="0">
      <alignment horizontal="right"/>
    </xf>
    <xf numFmtId="165" fontId="6" fillId="0" borderId="0" pivotButton="0" quotePrefix="0" xfId="0"/>
    <xf numFmtId="166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4"/>
  <sheetViews>
    <sheetView workbookViewId="0">
      <selection activeCell="A1" sqref="A1"/>
    </sheetView>
  </sheetViews>
  <sheetFormatPr baseColWidth="8" defaultRowHeight="15"/>
  <cols>
    <col width="38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LBO returns model</t>
        </is>
      </c>
    </row>
    <row r="2">
      <c r="A2" s="2" t="inlineStr">
        <is>
          <t>Entry, deleveraging, exit. Watch how MoM and IRR move with leverage and multiple expansion.</t>
        </is>
      </c>
    </row>
    <row r="4">
      <c r="A4" s="3" t="inlineStr">
        <is>
          <t>Entry</t>
        </is>
      </c>
    </row>
    <row r="5">
      <c r="A5" s="4" t="inlineStr">
        <is>
          <t>Entry EBITDA ($mm)</t>
        </is>
      </c>
      <c r="B5" s="5" t="n">
        <v>120</v>
      </c>
    </row>
    <row r="6">
      <c r="A6" s="4" t="inlineStr">
        <is>
          <t>Entry multiple (EV/EBITDA)</t>
        </is>
      </c>
      <c r="B6" s="6" t="n">
        <v>9</v>
      </c>
    </row>
    <row r="7">
      <c r="A7" s="4" t="inlineStr">
        <is>
          <t>Debt / EBITDA at entry</t>
        </is>
      </c>
      <c r="B7" s="6" t="n">
        <v>4.5</v>
      </c>
    </row>
    <row r="8">
      <c r="A8" s="4" t="inlineStr">
        <is>
          <t>Interest rate on debt</t>
        </is>
      </c>
      <c r="B8" s="7" t="n">
        <v>0.075</v>
      </c>
    </row>
    <row r="9">
      <c r="A9" s="4" t="inlineStr">
        <is>
          <t>EBITDA growth (annual)</t>
        </is>
      </c>
      <c r="B9" s="7" t="n">
        <v>0.07000000000000001</v>
      </c>
    </row>
    <row r="10">
      <c r="A10" s="4" t="inlineStr">
        <is>
          <t>Cash conversion (FCF before interest / EBITDA)</t>
        </is>
      </c>
      <c r="B10" s="7" t="n">
        <v>0.6</v>
      </c>
    </row>
    <row r="11">
      <c r="A11" s="4" t="inlineStr">
        <is>
          <t>Tax rate</t>
        </is>
      </c>
      <c r="B11" s="7" t="n">
        <v>0.25</v>
      </c>
    </row>
    <row r="12">
      <c r="A12" s="4" t="inlineStr">
        <is>
          <t>Exit multiple (EV/EBITDA)</t>
        </is>
      </c>
      <c r="B12" s="6" t="n">
        <v>9.5</v>
      </c>
    </row>
    <row r="13">
      <c r="A13" s="4" t="inlineStr">
        <is>
          <t>Hold period (years, 5 modelled)</t>
        </is>
      </c>
      <c r="B13" s="8" t="n">
        <v>5</v>
      </c>
    </row>
    <row r="15">
      <c r="A15" s="4" t="inlineStr">
        <is>
          <t>Enterprise value at entry ($mm)</t>
        </is>
      </c>
      <c r="B15" s="9">
        <f>B5*B6</f>
        <v/>
      </c>
    </row>
    <row r="16">
      <c r="A16" s="4" t="inlineStr">
        <is>
          <t>Debt at entry ($mm)</t>
        </is>
      </c>
      <c r="B16" s="9">
        <f>B5*B7</f>
        <v/>
      </c>
    </row>
    <row r="17">
      <c r="A17" s="3" t="inlineStr">
        <is>
          <t>Sponsor equity at entry ($mm)</t>
        </is>
      </c>
      <c r="B17" s="10">
        <f>B15-B16</f>
        <v/>
      </c>
    </row>
    <row r="20">
      <c r="A20" s="3" t="inlineStr">
        <is>
          <t>Projection ($mm)</t>
        </is>
      </c>
    </row>
    <row r="21">
      <c r="B21" s="11" t="inlineStr">
        <is>
          <t>2026</t>
        </is>
      </c>
      <c r="C21" s="11" t="inlineStr">
        <is>
          <t>2027</t>
        </is>
      </c>
      <c r="D21" s="11" t="inlineStr">
        <is>
          <t>2028</t>
        </is>
      </c>
      <c r="E21" s="11" t="inlineStr">
        <is>
          <t>2029</t>
        </is>
      </c>
      <c r="F21" s="11" t="inlineStr">
        <is>
          <t>2030</t>
        </is>
      </c>
    </row>
    <row r="22">
      <c r="A22" s="4" t="inlineStr">
        <is>
          <t>EBITDA</t>
        </is>
      </c>
      <c r="B22" s="9">
        <f>$B$5*(1+$B$9)^1</f>
        <v/>
      </c>
      <c r="C22" s="9">
        <f>$B$5*(1+$B$9)^2</f>
        <v/>
      </c>
      <c r="D22" s="9">
        <f>$B$5*(1+$B$9)^3</f>
        <v/>
      </c>
      <c r="E22" s="9">
        <f>$B$5*(1+$B$9)^4</f>
        <v/>
      </c>
      <c r="F22" s="9">
        <f>$B$5*(1+$B$9)^5</f>
        <v/>
      </c>
    </row>
    <row r="23">
      <c r="A23" s="4" t="inlineStr">
        <is>
          <t>Interest expense</t>
        </is>
      </c>
      <c r="B23" s="9">
        <f>-$B$16*$B$8</f>
        <v/>
      </c>
      <c r="C23" s="9">
        <f>-B26*$B$8</f>
        <v/>
      </c>
      <c r="D23" s="9">
        <f>-C26*$B$8</f>
        <v/>
      </c>
      <c r="E23" s="9">
        <f>-D26*$B$8</f>
        <v/>
      </c>
      <c r="F23" s="9">
        <f>-E26*$B$8</f>
        <v/>
      </c>
    </row>
    <row r="24">
      <c r="A24" s="4" t="inlineStr">
        <is>
          <t>Cash flow before interest</t>
        </is>
      </c>
      <c r="B24" s="9">
        <f>B22*$B$10</f>
        <v/>
      </c>
      <c r="C24" s="9">
        <f>C22*$B$10</f>
        <v/>
      </c>
      <c r="D24" s="9">
        <f>D22*$B$10</f>
        <v/>
      </c>
      <c r="E24" s="9">
        <f>E22*$B$10</f>
        <v/>
      </c>
      <c r="F24" s="9">
        <f>F22*$B$10</f>
        <v/>
      </c>
    </row>
    <row r="25">
      <c r="A25" s="4" t="inlineStr">
        <is>
          <t>Debt repayment</t>
        </is>
      </c>
      <c r="B25" s="9">
        <f>MAX(0,B24+B23*(1-$B$11))</f>
        <v/>
      </c>
      <c r="C25" s="9">
        <f>MAX(0,C24+C23*(1-$B$11))</f>
        <v/>
      </c>
      <c r="D25" s="9">
        <f>MAX(0,D24+D23*(1-$B$11))</f>
        <v/>
      </c>
      <c r="E25" s="9">
        <f>MAX(0,E24+E23*(1-$B$11))</f>
        <v/>
      </c>
      <c r="F25" s="9">
        <f>MAX(0,F24+F23*(1-$B$11))</f>
        <v/>
      </c>
    </row>
    <row r="26">
      <c r="A26" s="4" t="inlineStr">
        <is>
          <t>Debt, end of year</t>
        </is>
      </c>
      <c r="B26" s="9">
        <f>MAX(0,$B$16-B25)</f>
        <v/>
      </c>
      <c r="C26" s="9">
        <f>MAX(0,B26-C25)</f>
        <v/>
      </c>
      <c r="D26" s="9">
        <f>MAX(0,C26-D25)</f>
        <v/>
      </c>
      <c r="E26" s="9">
        <f>MAX(0,D26-E25)</f>
        <v/>
      </c>
      <c r="F26" s="9">
        <f>MAX(0,E26-F25)</f>
        <v/>
      </c>
    </row>
    <row r="29">
      <c r="A29" s="3" t="inlineStr">
        <is>
          <t>Exit</t>
        </is>
      </c>
    </row>
    <row r="30">
      <c r="A30" s="4" t="inlineStr">
        <is>
          <t>Exit EBITDA</t>
        </is>
      </c>
      <c r="B30" s="9">
        <f>F22</f>
        <v/>
      </c>
    </row>
    <row r="31">
      <c r="A31" s="4" t="inlineStr">
        <is>
          <t>Exit enterprise value</t>
        </is>
      </c>
      <c r="B31" s="9">
        <f>B30*B12</f>
        <v/>
      </c>
    </row>
    <row r="32">
      <c r="A32" s="4" t="inlineStr">
        <is>
          <t>Less: remaining debt</t>
        </is>
      </c>
      <c r="B32" s="9">
        <f>-F26</f>
        <v/>
      </c>
    </row>
    <row r="33">
      <c r="A33" s="3" t="inlineStr">
        <is>
          <t>Exit equity value</t>
        </is>
      </c>
      <c r="B33" s="10">
        <f>B31+B32</f>
        <v/>
      </c>
    </row>
    <row r="34">
      <c r="A34" s="3" t="inlineStr">
        <is>
          <t>Money multiple (MoM)</t>
        </is>
      </c>
      <c r="B34" s="12">
        <f>B33/B17</f>
        <v/>
      </c>
    </row>
    <row r="35">
      <c r="A35" s="3" t="inlineStr">
        <is>
          <t>IRR</t>
        </is>
      </c>
      <c r="B35" s="13">
        <f>B34^(1/5)-1</f>
        <v/>
      </c>
    </row>
    <row r="36">
      <c r="A36" s="2" t="inlineStr">
        <is>
          <t>Rule-of-thumb check: 2.0x in 5 years ≈ 15% IRR</t>
        </is>
      </c>
    </row>
    <row r="39">
      <c r="A39" s="3" t="inlineStr">
        <is>
          <t>Value creation bridge ($mm)</t>
        </is>
      </c>
    </row>
    <row r="40">
      <c r="A40" s="4" t="inlineStr">
        <is>
          <t>EBITDA growth</t>
        </is>
      </c>
      <c r="B40" s="9">
        <f>(B30-B5)*B6</f>
        <v/>
      </c>
    </row>
    <row r="41">
      <c r="A41" s="4" t="inlineStr">
        <is>
          <t>Multiple expansion</t>
        </is>
      </c>
      <c r="B41" s="9">
        <f>(B12-B6)*B30</f>
        <v/>
      </c>
    </row>
    <row r="42">
      <c r="A42" s="4" t="inlineStr">
        <is>
          <t>Debt paydown</t>
        </is>
      </c>
      <c r="B42" s="9">
        <f>B16-F26</f>
        <v/>
      </c>
    </row>
    <row r="43">
      <c r="A43" s="3" t="inlineStr">
        <is>
          <t>Total equity gain</t>
        </is>
      </c>
      <c r="B43" s="10">
        <f>SUM(B40:B42)</f>
        <v/>
      </c>
    </row>
    <row r="44">
      <c r="A44" s="4" t="inlineStr">
        <is>
          <t>Check vs. exit equity minus entry equity</t>
        </is>
      </c>
      <c r="B44" s="9">
        <f>B43-(B33-B17)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2026-08-27T10:42:08Z</dcterms:created>
  <dcterms:modified xmlns:dcterms="http://purl.org/dc/terms/" xmlns:xsi="http://www.w3.org/2001/XMLSchema-instance" xsi:type="dcterms:W3CDTF">2026-08-27T10:42:08Z</dcterms:modified>
</cp:coreProperties>
</file>